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ie\ppa\users\46908280215\My Documents\Lepingud\RKAS\Valga\"/>
    </mc:Choice>
  </mc:AlternateContent>
  <xr:revisionPtr revIDLastSave="0" documentId="8_{E4FD03D0-003C-42AE-B362-D68EF3F3F760}" xr6:coauthVersionLast="36" xr6:coauthVersionMax="36" xr10:uidLastSave="{00000000-0000-0000-0000-000000000000}"/>
  <bookViews>
    <workbookView xWindow="28800" yWindow="0" windowWidth="32400" windowHeight="16590" xr2:uid="{00000000-000D-0000-FFFF-FFFF00000000}"/>
  </bookViews>
  <sheets>
    <sheet name="turupõhin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E23" i="2"/>
  <c r="G23" i="2" l="1"/>
  <c r="H29" i="2" l="1"/>
  <c r="G29" i="2"/>
  <c r="H20" i="2"/>
  <c r="G19" i="2"/>
  <c r="G18" i="2"/>
  <c r="G17" i="2"/>
  <c r="G16" i="2"/>
  <c r="G15" i="2"/>
  <c r="G14" i="2"/>
  <c r="G13" i="2"/>
  <c r="E13" i="2"/>
  <c r="E17" i="2"/>
  <c r="F20" i="2"/>
  <c r="F29" i="2"/>
  <c r="E28" i="2"/>
  <c r="E27" i="2"/>
  <c r="E26" i="2"/>
  <c r="E25" i="2"/>
  <c r="E19" i="2"/>
  <c r="E18" i="2"/>
  <c r="E16" i="2"/>
  <c r="E15" i="2"/>
  <c r="E14" i="2"/>
  <c r="G20" i="2" l="1"/>
  <c r="G31" i="2"/>
  <c r="G32" i="2" s="1"/>
  <c r="H31" i="2"/>
  <c r="H34" i="2" s="1"/>
  <c r="E20" i="2"/>
  <c r="E29" i="2"/>
  <c r="F31" i="2"/>
  <c r="H32" i="2" l="1"/>
  <c r="H33" i="2" s="1"/>
  <c r="H35" i="2" s="1"/>
  <c r="F32" i="2"/>
  <c r="F33" i="2" s="1"/>
  <c r="F35" i="2" s="1"/>
  <c r="F34" i="2"/>
  <c r="E31" i="2"/>
  <c r="E32" i="2" s="1"/>
  <c r="E33" i="2" s="1"/>
  <c r="G33" i="2"/>
</calcChain>
</file>

<file path=xl/sharedStrings.xml><?xml version="1.0" encoding="utf-8"?>
<sst xmlns="http://schemas.openxmlformats.org/spreadsheetml/2006/main" count="59" uniqueCount="46">
  <si>
    <t>Tehnohooldus</t>
  </si>
  <si>
    <t>Omanikukohustused</t>
  </si>
  <si>
    <t>Elektrienergia</t>
  </si>
  <si>
    <t>Küte (soojusenergia)</t>
  </si>
  <si>
    <t>Vesi ja kanalisatsioon</t>
  </si>
  <si>
    <t>Üürileandja:</t>
  </si>
  <si>
    <t>(allkirjastatud digitaalselt)</t>
  </si>
  <si>
    <t>Üürnik:</t>
  </si>
  <si>
    <t>summa kuus</t>
  </si>
  <si>
    <t>Käibemaks</t>
  </si>
  <si>
    <t>Üürnik</t>
  </si>
  <si>
    <t>Üüripinna aadress</t>
  </si>
  <si>
    <t>Märkused</t>
  </si>
  <si>
    <t>ÜÜR KOKKU</t>
  </si>
  <si>
    <t>Kinnisvara haldamine (haldusteenus)</t>
  </si>
  <si>
    <t>Territoorium</t>
  </si>
  <si>
    <t>KÕRVALTEENUSTE TASUD KOKKU</t>
  </si>
  <si>
    <t>ÜÜR JA KÕRVALTEENUSTE TASUD KOOS KÄIBEMAKSUGA (kuus)</t>
  </si>
  <si>
    <t xml:space="preserve">Üüriteenused ja üür  </t>
  </si>
  <si>
    <t>Kõrvalteenused ja kõrvalteenuste tasud</t>
  </si>
  <si>
    <t>Üür ja kõrvalteenuste tasud kokku ilma käibemaksuta (kuus)</t>
  </si>
  <si>
    <t>Üüripind (hooned)</t>
  </si>
  <si>
    <t xml:space="preserve">Muutmise alus </t>
  </si>
  <si>
    <t>Netoüür</t>
  </si>
  <si>
    <t>Heakord (310, 320, 360)</t>
  </si>
  <si>
    <t xml:space="preserve">Remonttööd </t>
  </si>
  <si>
    <t>Tugiteenused (720)</t>
  </si>
  <si>
    <t>Heakord (330, 340, 350)</t>
  </si>
  <si>
    <t>Tarbimisteenused</t>
  </si>
  <si>
    <t>Tugiteenused (710)</t>
  </si>
  <si>
    <t>ÜÜR JA KÕRVALTEENUSTE TASUD KÄIBEMAKSUTA (perioodil)</t>
  </si>
  <si>
    <t>ÜÜR JA KÕRVALTEENUSTE TASUD KOOS KÄIBEMAKSUGA (perioodil)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</si>
  <si>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</si>
  <si>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</si>
  <si>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 xml:space="preserve">Lisa 3 üürilepingule nr Ü3949/12    </t>
  </si>
  <si>
    <t>Tartu maakond, Elva linn, Valga mnt 1</t>
  </si>
  <si>
    <t>Politsei- ja Piirivalveamet</t>
  </si>
  <si>
    <t>4 kuud</t>
  </si>
  <si>
    <t>01.09.2022 - 31.12.2022</t>
  </si>
  <si>
    <t>Üür ja kõrvalteenuste tasu alates 01.09.2022 - 31.08.2023</t>
  </si>
  <si>
    <t>8 kuud</t>
  </si>
  <si>
    <t>01.01.2023 - 31.08.2023</t>
  </si>
  <si>
    <r>
      <t xml:space="preserve">Indekseerimine </t>
    </r>
    <r>
      <rPr>
        <sz val="11"/>
        <color indexed="8"/>
        <rFont val="Times New Roman"/>
        <family val="1"/>
      </rPr>
      <t>31.dets THI, koefitsient 1, max 3%</t>
    </r>
  </si>
  <si>
    <t>Teenuse hinnamuutus</t>
  </si>
  <si>
    <t>Teenuse hinna, tarbimise muutus</t>
  </si>
  <si>
    <t>Kõrvalteenuste eest tasumine tegelike kulude alusel, esitatud kulude prognoos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</si>
</sst>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1"/>
      <color theme="0" tint="-0.499984740745262"/>
      <name val="Times New Roman"/>
      <family val="1"/>
    </font>
    <font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Fill="1"/>
    <xf numFmtId="0" fontId="6" fillId="0" borderId="0" xfId="0" applyFont="1" applyAlignment="1">
      <alignment horizontal="right"/>
    </xf>
    <xf numFmtId="0" fontId="2" fillId="0" borderId="1" xfId="0" applyFont="1" applyFill="1" applyBorder="1"/>
    <xf numFmtId="0" fontId="8" fillId="0" borderId="1" xfId="0" applyFont="1" applyBorder="1" applyAlignment="1">
      <alignment horizontal="right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/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/>
    <xf numFmtId="0" fontId="6" fillId="0" borderId="6" xfId="0" applyFont="1" applyBorder="1" applyAlignment="1">
      <alignment horizontal="center"/>
    </xf>
    <xf numFmtId="4" fontId="6" fillId="0" borderId="6" xfId="0" applyNumberFormat="1" applyFont="1" applyBorder="1" applyAlignment="1">
      <alignment wrapText="1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/>
    <xf numFmtId="4" fontId="2" fillId="2" borderId="7" xfId="0" applyNumberFormat="1" applyFont="1" applyFill="1" applyBorder="1" applyAlignment="1">
      <alignment horizontal="right"/>
    </xf>
    <xf numFmtId="0" fontId="6" fillId="2" borderId="5" xfId="0" applyFont="1" applyFill="1" applyBorder="1"/>
    <xf numFmtId="0" fontId="8" fillId="3" borderId="9" xfId="0" applyFont="1" applyFill="1" applyBorder="1" applyAlignment="1">
      <alignment horizontal="center"/>
    </xf>
    <xf numFmtId="0" fontId="8" fillId="3" borderId="0" xfId="0" applyFont="1" applyFill="1" applyBorder="1"/>
    <xf numFmtId="4" fontId="9" fillId="3" borderId="9" xfId="0" applyNumberFormat="1" applyFont="1" applyFill="1" applyBorder="1" applyAlignment="1">
      <alignment horizontal="right"/>
    </xf>
    <xf numFmtId="0" fontId="6" fillId="3" borderId="10" xfId="0" applyFont="1" applyFill="1" applyBorder="1"/>
    <xf numFmtId="0" fontId="8" fillId="2" borderId="7" xfId="0" applyFont="1" applyFill="1" applyBorder="1" applyAlignment="1">
      <alignment horizontal="left"/>
    </xf>
    <xf numFmtId="4" fontId="8" fillId="2" borderId="6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left"/>
    </xf>
    <xf numFmtId="0" fontId="8" fillId="4" borderId="12" xfId="0" applyFont="1" applyFill="1" applyBorder="1"/>
    <xf numFmtId="4" fontId="8" fillId="4" borderId="11" xfId="0" applyNumberFormat="1" applyFont="1" applyFill="1" applyBorder="1" applyAlignment="1">
      <alignment horizontal="right"/>
    </xf>
    <xf numFmtId="0" fontId="6" fillId="4" borderId="13" xfId="0" applyFont="1" applyFill="1" applyBorder="1"/>
    <xf numFmtId="0" fontId="8" fillId="0" borderId="0" xfId="0" applyFont="1" applyBorder="1" applyAlignment="1">
      <alignment horizontal="left"/>
    </xf>
    <xf numFmtId="4" fontId="8" fillId="0" borderId="9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8" fillId="0" borderId="1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left" wrapText="1"/>
    </xf>
    <xf numFmtId="4" fontId="6" fillId="0" borderId="9" xfId="0" applyNumberFormat="1" applyFont="1" applyBorder="1"/>
    <xf numFmtId="9" fontId="2" fillId="0" borderId="0" xfId="0" applyNumberFormat="1" applyFont="1" applyFill="1" applyBorder="1" applyAlignment="1">
      <alignment horizontal="left"/>
    </xf>
    <xf numFmtId="4" fontId="8" fillId="0" borderId="9" xfId="0" applyNumberFormat="1" applyFont="1" applyBorder="1"/>
    <xf numFmtId="3" fontId="8" fillId="0" borderId="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left"/>
    </xf>
    <xf numFmtId="4" fontId="8" fillId="0" borderId="14" xfId="0" applyNumberFormat="1" applyFont="1" applyBorder="1"/>
    <xf numFmtId="4" fontId="2" fillId="0" borderId="15" xfId="0" applyNumberFormat="1" applyFont="1" applyBorder="1"/>
    <xf numFmtId="3" fontId="2" fillId="0" borderId="0" xfId="0" applyNumberFormat="1" applyFont="1" applyBorder="1"/>
    <xf numFmtId="4" fontId="2" fillId="0" borderId="0" xfId="0" applyNumberFormat="1" applyFont="1" applyBorder="1"/>
    <xf numFmtId="0" fontId="6" fillId="0" borderId="16" xfId="0" applyFont="1" applyBorder="1"/>
    <xf numFmtId="0" fontId="6" fillId="0" borderId="16" xfId="0" applyFont="1" applyBorder="1" applyAlignment="1"/>
    <xf numFmtId="0" fontId="8" fillId="2" borderId="17" xfId="0" applyFont="1" applyFill="1" applyBorder="1" applyAlignment="1">
      <alignment horizontal="center" wrapText="1"/>
    </xf>
    <xf numFmtId="4" fontId="8" fillId="2" borderId="18" xfId="0" applyNumberFormat="1" applyFont="1" applyFill="1" applyBorder="1" applyAlignment="1">
      <alignment horizontal="right"/>
    </xf>
    <xf numFmtId="4" fontId="6" fillId="3" borderId="18" xfId="0" applyNumberFormat="1" applyFont="1" applyFill="1" applyBorder="1" applyAlignment="1">
      <alignment horizontal="center" wrapText="1"/>
    </xf>
    <xf numFmtId="4" fontId="6" fillId="0" borderId="18" xfId="0" applyNumberFormat="1" applyFont="1" applyFill="1" applyBorder="1" applyAlignment="1">
      <alignment horizontal="center"/>
    </xf>
    <xf numFmtId="4" fontId="8" fillId="4" borderId="19" xfId="0" applyNumberFormat="1" applyFont="1" applyFill="1" applyBorder="1" applyAlignment="1">
      <alignment horizontal="right"/>
    </xf>
    <xf numFmtId="0" fontId="8" fillId="2" borderId="20" xfId="0" applyFont="1" applyFill="1" applyBorder="1" applyAlignment="1">
      <alignment horizontal="center"/>
    </xf>
    <xf numFmtId="4" fontId="6" fillId="0" borderId="21" xfId="0" applyNumberFormat="1" applyFont="1" applyFill="1" applyBorder="1" applyAlignment="1">
      <alignment wrapText="1"/>
    </xf>
    <xf numFmtId="4" fontId="6" fillId="3" borderId="21" xfId="0" applyNumberFormat="1" applyFont="1" applyFill="1" applyBorder="1" applyAlignment="1">
      <alignment wrapText="1"/>
    </xf>
    <xf numFmtId="4" fontId="8" fillId="2" borderId="5" xfId="0" applyNumberFormat="1" applyFont="1" applyFill="1" applyBorder="1" applyAlignment="1">
      <alignment horizontal="right"/>
    </xf>
    <xf numFmtId="4" fontId="8" fillId="4" borderId="13" xfId="0" applyNumberFormat="1" applyFont="1" applyFill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8" fillId="2" borderId="22" xfId="0" applyFont="1" applyFill="1" applyBorder="1"/>
    <xf numFmtId="0" fontId="6" fillId="0" borderId="23" xfId="0" applyFont="1" applyBorder="1"/>
    <xf numFmtId="0" fontId="6" fillId="0" borderId="24" xfId="0" applyFont="1" applyBorder="1"/>
    <xf numFmtId="0" fontId="6" fillId="0" borderId="8" xfId="0" applyFont="1" applyBorder="1"/>
    <xf numFmtId="0" fontId="8" fillId="2" borderId="25" xfId="0" applyFont="1" applyFill="1" applyBorder="1" applyAlignment="1">
      <alignment horizontal="center"/>
    </xf>
    <xf numFmtId="4" fontId="8" fillId="3" borderId="5" xfId="0" applyNumberFormat="1" applyFont="1" applyFill="1" applyBorder="1" applyAlignment="1">
      <alignment horizontal="right"/>
    </xf>
    <xf numFmtId="0" fontId="8" fillId="2" borderId="26" xfId="0" applyFont="1" applyFill="1" applyBorder="1" applyAlignment="1">
      <alignment horizontal="center" wrapText="1"/>
    </xf>
    <xf numFmtId="4" fontId="8" fillId="3" borderId="6" xfId="0" applyNumberFormat="1" applyFont="1" applyFill="1" applyBorder="1" applyAlignment="1">
      <alignment horizontal="right"/>
    </xf>
    <xf numFmtId="0" fontId="10" fillId="0" borderId="0" xfId="0" applyFont="1"/>
    <xf numFmtId="0" fontId="4" fillId="0" borderId="0" xfId="0" applyFont="1" applyBorder="1" applyAlignment="1">
      <alignment horizontal="right"/>
    </xf>
    <xf numFmtId="0" fontId="5" fillId="0" borderId="23" xfId="0" applyFont="1" applyBorder="1"/>
    <xf numFmtId="164" fontId="5" fillId="3" borderId="1" xfId="0" applyNumberFormat="1" applyFont="1" applyFill="1" applyBorder="1" applyAlignment="1">
      <alignment horizontal="right"/>
    </xf>
    <xf numFmtId="4" fontId="13" fillId="3" borderId="6" xfId="0" applyNumberFormat="1" applyFont="1" applyFill="1" applyBorder="1" applyAlignment="1">
      <alignment horizontal="right"/>
    </xf>
    <xf numFmtId="4" fontId="13" fillId="3" borderId="21" xfId="0" applyNumberFormat="1" applyFont="1" applyFill="1" applyBorder="1" applyAlignment="1">
      <alignment horizontal="right" wrapText="1"/>
    </xf>
    <xf numFmtId="4" fontId="13" fillId="0" borderId="6" xfId="0" applyNumberFormat="1" applyFont="1" applyBorder="1" applyAlignment="1"/>
    <xf numFmtId="4" fontId="13" fillId="0" borderId="21" xfId="0" applyNumberFormat="1" applyFont="1" applyFill="1" applyBorder="1" applyAlignment="1"/>
    <xf numFmtId="4" fontId="13" fillId="0" borderId="6" xfId="0" applyNumberFormat="1" applyFont="1" applyBorder="1" applyAlignment="1">
      <alignment wrapText="1"/>
    </xf>
    <xf numFmtId="4" fontId="13" fillId="3" borderId="21" xfId="0" applyNumberFormat="1" applyFont="1" applyFill="1" applyBorder="1" applyAlignment="1"/>
    <xf numFmtId="0" fontId="8" fillId="0" borderId="0" xfId="0" applyFont="1" applyBorder="1" applyAlignment="1">
      <alignment horizontal="right"/>
    </xf>
    <xf numFmtId="164" fontId="5" fillId="3" borderId="0" xfId="0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  <xf numFmtId="4" fontId="8" fillId="0" borderId="9" xfId="0" applyNumberFormat="1" applyFont="1" applyFill="1" applyBorder="1"/>
    <xf numFmtId="4" fontId="8" fillId="0" borderId="14" xfId="0" applyNumberFormat="1" applyFont="1" applyFill="1" applyBorder="1"/>
    <xf numFmtId="0" fontId="11" fillId="0" borderId="0" xfId="0" applyFont="1" applyFill="1" applyAlignment="1">
      <alignment horizontal="center" wrapText="1"/>
    </xf>
    <xf numFmtId="4" fontId="6" fillId="0" borderId="30" xfId="0" applyNumberFormat="1" applyFont="1" applyFill="1" applyBorder="1" applyAlignment="1">
      <alignment horizontal="center" vertical="center" wrapText="1"/>
    </xf>
    <xf numFmtId="4" fontId="6" fillId="0" borderId="31" xfId="0" applyNumberFormat="1" applyFont="1" applyFill="1" applyBorder="1" applyAlignment="1">
      <alignment horizontal="center" vertical="center" wrapText="1"/>
    </xf>
    <xf numFmtId="4" fontId="6" fillId="0" borderId="26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16" xfId="0" applyFont="1" applyBorder="1" applyAlignment="1"/>
    <xf numFmtId="0" fontId="8" fillId="0" borderId="0" xfId="0" applyFont="1" applyBorder="1" applyAlignment="1">
      <alignment horizontal="left" wrapText="1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4" fontId="6" fillId="0" borderId="27" xfId="0" applyNumberFormat="1" applyFont="1" applyFill="1" applyBorder="1" applyAlignment="1">
      <alignment horizontal="center" vertical="center" wrapText="1"/>
    </xf>
    <xf numFmtId="4" fontId="6" fillId="0" borderId="28" xfId="0" applyNumberFormat="1" applyFont="1" applyFill="1" applyBorder="1" applyAlignment="1">
      <alignment horizontal="center" vertical="center" wrapText="1"/>
    </xf>
    <xf numFmtId="4" fontId="6" fillId="0" borderId="29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/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0EA0F585-D1E2-49B5-9EC0-1F2CCD7A103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41"/>
  <sheetViews>
    <sheetView tabSelected="1" topLeftCell="A16" zoomScale="85" zoomScaleNormal="85" workbookViewId="0">
      <selection activeCell="I34" sqref="I34"/>
    </sheetView>
  </sheetViews>
  <sheetFormatPr defaultColWidth="9.1796875" defaultRowHeight="14" x14ac:dyDescent="0.3"/>
  <cols>
    <col min="1" max="1" width="5.453125" style="1" customWidth="1"/>
    <col min="2" max="2" width="7.7265625" style="1" customWidth="1"/>
    <col min="3" max="3" width="7.81640625" style="1" customWidth="1"/>
    <col min="4" max="4" width="59" style="1" customWidth="1"/>
    <col min="5" max="8" width="15.54296875" style="1" customWidth="1"/>
    <col min="9" max="9" width="25.1796875" style="1" customWidth="1"/>
    <col min="10" max="10" width="33.26953125" style="1" customWidth="1"/>
    <col min="11" max="16384" width="9.1796875" style="1"/>
  </cols>
  <sheetData>
    <row r="1" spans="1:10" x14ac:dyDescent="0.3">
      <c r="J1" s="70" t="s">
        <v>34</v>
      </c>
    </row>
    <row r="2" spans="1:10" ht="15" customHeight="1" x14ac:dyDescent="0.3"/>
    <row r="3" spans="1:10" ht="18.75" customHeight="1" x14ac:dyDescent="0.35">
      <c r="A3" s="84" t="s">
        <v>39</v>
      </c>
      <c r="B3" s="84"/>
      <c r="C3" s="84"/>
      <c r="D3" s="84"/>
      <c r="E3" s="84"/>
      <c r="F3" s="84"/>
      <c r="G3" s="84"/>
      <c r="H3" s="84"/>
      <c r="I3" s="84"/>
      <c r="J3" s="84"/>
    </row>
    <row r="4" spans="1:10" ht="16.5" customHeight="1" x14ac:dyDescent="0.3">
      <c r="F4" s="3"/>
      <c r="G4" s="3"/>
    </row>
    <row r="5" spans="1:10" x14ac:dyDescent="0.3">
      <c r="C5" s="4" t="s">
        <v>10</v>
      </c>
      <c r="D5" s="5" t="s">
        <v>36</v>
      </c>
      <c r="F5" s="3"/>
      <c r="G5" s="3"/>
    </row>
    <row r="6" spans="1:10" x14ac:dyDescent="0.3">
      <c r="C6" s="4" t="s">
        <v>11</v>
      </c>
      <c r="D6" s="71" t="s">
        <v>35</v>
      </c>
      <c r="F6" s="3"/>
      <c r="G6" s="3"/>
    </row>
    <row r="7" spans="1:10" x14ac:dyDescent="0.3">
      <c r="F7" s="3"/>
      <c r="G7" s="3"/>
    </row>
    <row r="8" spans="1:10" ht="14.25" customHeight="1" x14ac:dyDescent="0.3">
      <c r="D8" s="6" t="s">
        <v>21</v>
      </c>
      <c r="E8" s="72">
        <v>675.8</v>
      </c>
      <c r="F8" s="7" t="s">
        <v>32</v>
      </c>
      <c r="G8" s="8"/>
    </row>
    <row r="9" spans="1:10" ht="14.25" customHeight="1" x14ac:dyDescent="0.3">
      <c r="D9" s="6" t="s">
        <v>15</v>
      </c>
      <c r="E9" s="81">
        <v>2799</v>
      </c>
      <c r="F9" s="7" t="s">
        <v>32</v>
      </c>
      <c r="G9" s="8"/>
    </row>
    <row r="10" spans="1:10" ht="14.25" customHeight="1" thickBot="1" x14ac:dyDescent="0.35">
      <c r="D10" s="79"/>
      <c r="E10" s="80"/>
      <c r="F10" s="8"/>
      <c r="G10" s="8"/>
    </row>
    <row r="11" spans="1:10" ht="14.5" thickBot="1" x14ac:dyDescent="0.35">
      <c r="D11" s="9"/>
      <c r="E11" s="91" t="s">
        <v>38</v>
      </c>
      <c r="F11" s="92"/>
      <c r="G11" s="91" t="s">
        <v>41</v>
      </c>
      <c r="H11" s="92"/>
    </row>
    <row r="12" spans="1:10" ht="16.5" x14ac:dyDescent="0.3">
      <c r="B12" s="10" t="s">
        <v>18</v>
      </c>
      <c r="C12" s="61"/>
      <c r="D12" s="61"/>
      <c r="E12" s="11" t="s">
        <v>33</v>
      </c>
      <c r="F12" s="55" t="s">
        <v>8</v>
      </c>
      <c r="G12" s="11" t="s">
        <v>33</v>
      </c>
      <c r="H12" s="55" t="s">
        <v>8</v>
      </c>
      <c r="I12" s="50" t="s">
        <v>22</v>
      </c>
      <c r="J12" s="12" t="s">
        <v>12</v>
      </c>
    </row>
    <row r="13" spans="1:10" ht="15" customHeight="1" x14ac:dyDescent="0.3">
      <c r="B13" s="60"/>
      <c r="C13" s="48" t="s">
        <v>23</v>
      </c>
      <c r="D13" s="64"/>
      <c r="E13" s="16">
        <f>F13/$E$8</f>
        <v>1.5472907664989644</v>
      </c>
      <c r="F13" s="56">
        <v>1045.6591000000001</v>
      </c>
      <c r="G13" s="16">
        <f>H13/$E$8</f>
        <v>1.593709529446582</v>
      </c>
      <c r="H13" s="56">
        <v>1077.0289</v>
      </c>
      <c r="I13" s="85" t="s">
        <v>42</v>
      </c>
      <c r="J13" s="93"/>
    </row>
    <row r="14" spans="1:10" ht="15" customHeight="1" x14ac:dyDescent="0.3">
      <c r="B14" s="15">
        <v>100</v>
      </c>
      <c r="C14" s="62" t="s">
        <v>14</v>
      </c>
      <c r="D14" s="63"/>
      <c r="E14" s="16">
        <f t="shared" ref="E14:E19" si="0">F14/$E$8</f>
        <v>0.44275406925125776</v>
      </c>
      <c r="F14" s="56">
        <v>299.21319999999997</v>
      </c>
      <c r="G14" s="16">
        <f t="shared" ref="G14:G19" si="1">H14/$E$8</f>
        <v>0.45603669724770646</v>
      </c>
      <c r="H14" s="56">
        <v>308.18959999999998</v>
      </c>
      <c r="I14" s="86"/>
      <c r="J14" s="94"/>
    </row>
    <row r="15" spans="1:10" ht="15" customHeight="1" x14ac:dyDescent="0.3">
      <c r="B15" s="15">
        <v>200</v>
      </c>
      <c r="C15" s="13" t="s">
        <v>0</v>
      </c>
      <c r="D15" s="48"/>
      <c r="E15" s="16">
        <f t="shared" si="0"/>
        <v>0.38881947321692811</v>
      </c>
      <c r="F15" s="56">
        <v>262.76420000000002</v>
      </c>
      <c r="G15" s="16">
        <f t="shared" si="1"/>
        <v>0.400484018940515</v>
      </c>
      <c r="H15" s="56">
        <v>270.64710000000002</v>
      </c>
      <c r="I15" s="86"/>
      <c r="J15" s="94"/>
    </row>
    <row r="16" spans="1:10" ht="15" customHeight="1" x14ac:dyDescent="0.3">
      <c r="B16" s="15">
        <v>300</v>
      </c>
      <c r="C16" s="88" t="s">
        <v>24</v>
      </c>
      <c r="D16" s="89"/>
      <c r="E16" s="16">
        <f t="shared" si="0"/>
        <v>0.72656481207457835</v>
      </c>
      <c r="F16" s="57">
        <v>491.01249999999999</v>
      </c>
      <c r="G16" s="16">
        <f t="shared" si="1"/>
        <v>0.74836179343000897</v>
      </c>
      <c r="H16" s="57">
        <v>505.74290000000002</v>
      </c>
      <c r="I16" s="86"/>
      <c r="J16" s="94"/>
    </row>
    <row r="17" spans="2:10" ht="15" customHeight="1" x14ac:dyDescent="0.3">
      <c r="B17" s="15">
        <v>400</v>
      </c>
      <c r="C17" s="88" t="s">
        <v>25</v>
      </c>
      <c r="D17" s="89"/>
      <c r="E17" s="16">
        <f t="shared" si="0"/>
        <v>1.5048431488606098</v>
      </c>
      <c r="F17" s="57">
        <v>1016.973</v>
      </c>
      <c r="G17" s="16">
        <f t="shared" si="1"/>
        <v>1.5499884581237051</v>
      </c>
      <c r="H17" s="57">
        <v>1047.4821999999999</v>
      </c>
      <c r="I17" s="86"/>
      <c r="J17" s="94"/>
    </row>
    <row r="18" spans="2:10" ht="15" customHeight="1" x14ac:dyDescent="0.3">
      <c r="B18" s="15">
        <v>500</v>
      </c>
      <c r="C18" s="14" t="s">
        <v>1</v>
      </c>
      <c r="D18" s="49"/>
      <c r="E18" s="16">
        <f t="shared" si="0"/>
        <v>1.9267238828055637E-2</v>
      </c>
      <c r="F18" s="56">
        <v>13.020799999999999</v>
      </c>
      <c r="G18" s="16">
        <f t="shared" si="1"/>
        <v>1.9845220479431786E-2</v>
      </c>
      <c r="H18" s="56">
        <v>13.4114</v>
      </c>
      <c r="I18" s="86"/>
      <c r="J18" s="94"/>
    </row>
    <row r="19" spans="2:10" ht="15" customHeight="1" x14ac:dyDescent="0.3">
      <c r="B19" s="15">
        <v>700</v>
      </c>
      <c r="C19" s="88" t="s">
        <v>26</v>
      </c>
      <c r="D19" s="89"/>
      <c r="E19" s="16">
        <f t="shared" si="0"/>
        <v>0</v>
      </c>
      <c r="F19" s="56">
        <v>0</v>
      </c>
      <c r="G19" s="16">
        <f t="shared" si="1"/>
        <v>0</v>
      </c>
      <c r="H19" s="56">
        <v>0</v>
      </c>
      <c r="I19" s="87"/>
      <c r="J19" s="95"/>
    </row>
    <row r="20" spans="2:10" x14ac:dyDescent="0.3">
      <c r="B20" s="17"/>
      <c r="C20" s="18" t="s">
        <v>13</v>
      </c>
      <c r="D20" s="18"/>
      <c r="E20" s="19">
        <f>SUM(E13:E19)</f>
        <v>4.6295395087303941</v>
      </c>
      <c r="F20" s="58">
        <f>SUM(F13:F19)</f>
        <v>3128.6427999999996</v>
      </c>
      <c r="G20" s="19">
        <f>SUM(G13:G19)</f>
        <v>4.7684257176679496</v>
      </c>
      <c r="H20" s="58">
        <f>SUM(H13:H19)</f>
        <v>3222.5021000000002</v>
      </c>
      <c r="I20" s="51"/>
      <c r="J20" s="20"/>
    </row>
    <row r="21" spans="2:10" x14ac:dyDescent="0.3">
      <c r="B21" s="21"/>
      <c r="C21" s="22"/>
      <c r="D21" s="22"/>
      <c r="E21" s="23"/>
      <c r="F21" s="66"/>
      <c r="G21" s="23"/>
      <c r="H21" s="66"/>
      <c r="I21" s="68"/>
      <c r="J21" s="24"/>
    </row>
    <row r="22" spans="2:10" ht="16.5" x14ac:dyDescent="0.3">
      <c r="B22" s="25" t="s">
        <v>19</v>
      </c>
      <c r="C22" s="18"/>
      <c r="D22" s="18"/>
      <c r="E22" s="26" t="s">
        <v>33</v>
      </c>
      <c r="F22" s="65" t="s">
        <v>8</v>
      </c>
      <c r="G22" s="26" t="s">
        <v>33</v>
      </c>
      <c r="H22" s="65" t="s">
        <v>8</v>
      </c>
      <c r="I22" s="67" t="s">
        <v>22</v>
      </c>
      <c r="J22" s="27" t="s">
        <v>12</v>
      </c>
    </row>
    <row r="23" spans="2:10" ht="18.75" customHeight="1" x14ac:dyDescent="0.3">
      <c r="B23" s="15">
        <v>300</v>
      </c>
      <c r="C23" s="89" t="s">
        <v>27</v>
      </c>
      <c r="D23" s="102"/>
      <c r="E23" s="73">
        <f>F23/$E$8</f>
        <v>1.0891424977804085</v>
      </c>
      <c r="F23" s="74">
        <v>736.04250000000002</v>
      </c>
      <c r="G23" s="73">
        <f>H23/$E$8</f>
        <v>1.0040544539804677</v>
      </c>
      <c r="H23" s="74">
        <v>678.54</v>
      </c>
      <c r="I23" s="52" t="s">
        <v>43</v>
      </c>
      <c r="J23" s="96" t="s">
        <v>45</v>
      </c>
    </row>
    <row r="24" spans="2:10" x14ac:dyDescent="0.3">
      <c r="B24" s="15">
        <v>600</v>
      </c>
      <c r="C24" s="13" t="s">
        <v>28</v>
      </c>
      <c r="D24" s="48"/>
      <c r="E24" s="75"/>
      <c r="F24" s="76"/>
      <c r="G24" s="73"/>
      <c r="H24" s="76"/>
      <c r="I24" s="53"/>
      <c r="J24" s="97"/>
    </row>
    <row r="25" spans="2:10" x14ac:dyDescent="0.3">
      <c r="B25" s="15"/>
      <c r="C25" s="13">
        <v>610</v>
      </c>
      <c r="D25" s="48" t="s">
        <v>2</v>
      </c>
      <c r="E25" s="77">
        <f>F25/$E$8</f>
        <v>0.17943178455164252</v>
      </c>
      <c r="F25" s="76">
        <v>121.26</v>
      </c>
      <c r="G25" s="73">
        <f t="shared" ref="G25:G28" si="2">H25/$E$8</f>
        <v>0.44429135839005623</v>
      </c>
      <c r="H25" s="76">
        <v>300.25209999999998</v>
      </c>
      <c r="I25" s="99" t="s">
        <v>44</v>
      </c>
      <c r="J25" s="97"/>
    </row>
    <row r="26" spans="2:10" x14ac:dyDescent="0.3">
      <c r="B26" s="15"/>
      <c r="C26" s="13">
        <v>620</v>
      </c>
      <c r="D26" s="48" t="s">
        <v>3</v>
      </c>
      <c r="E26" s="77">
        <f>F26/$E$8</f>
        <v>0.75140574134359284</v>
      </c>
      <c r="F26" s="78">
        <v>507.8</v>
      </c>
      <c r="G26" s="73">
        <f t="shared" si="2"/>
        <v>1.7198980467593963</v>
      </c>
      <c r="H26" s="78">
        <v>1162.3071</v>
      </c>
      <c r="I26" s="100"/>
      <c r="J26" s="97"/>
    </row>
    <row r="27" spans="2:10" x14ac:dyDescent="0.3">
      <c r="B27" s="15"/>
      <c r="C27" s="13">
        <v>630</v>
      </c>
      <c r="D27" s="48" t="s">
        <v>4</v>
      </c>
      <c r="E27" s="77">
        <f>F27/$E$8</f>
        <v>2.2240307783367861E-2</v>
      </c>
      <c r="F27" s="76">
        <v>15.03</v>
      </c>
      <c r="G27" s="73">
        <f t="shared" si="2"/>
        <v>2.7003551346552235E-2</v>
      </c>
      <c r="H27" s="76">
        <v>18.248999999999999</v>
      </c>
      <c r="I27" s="101"/>
      <c r="J27" s="97"/>
    </row>
    <row r="28" spans="2:10" ht="16.5" customHeight="1" x14ac:dyDescent="0.3">
      <c r="B28" s="15">
        <v>700</v>
      </c>
      <c r="C28" s="89" t="s">
        <v>29</v>
      </c>
      <c r="D28" s="102"/>
      <c r="E28" s="75">
        <f>F28/E8</f>
        <v>0</v>
      </c>
      <c r="F28" s="76">
        <v>0</v>
      </c>
      <c r="G28" s="73">
        <f t="shared" si="2"/>
        <v>0</v>
      </c>
      <c r="H28" s="76">
        <v>0</v>
      </c>
      <c r="I28" s="52" t="s">
        <v>43</v>
      </c>
      <c r="J28" s="98"/>
    </row>
    <row r="29" spans="2:10" ht="15" customHeight="1" thickBot="1" x14ac:dyDescent="0.35">
      <c r="B29" s="28"/>
      <c r="C29" s="29" t="s">
        <v>16</v>
      </c>
      <c r="D29" s="29"/>
      <c r="E29" s="30">
        <f>SUM(E23:E28)</f>
        <v>2.0422203314590117</v>
      </c>
      <c r="F29" s="59">
        <f>SUM(F23:F28)</f>
        <v>1380.1324999999999</v>
      </c>
      <c r="G29" s="30">
        <f>SUM(G23:G28)</f>
        <v>3.1952474104764725</v>
      </c>
      <c r="H29" s="59">
        <f>SUM(H23:H28)</f>
        <v>2159.3481999999995</v>
      </c>
      <c r="I29" s="54"/>
      <c r="J29" s="31"/>
    </row>
    <row r="30" spans="2:10" ht="17.25" customHeight="1" x14ac:dyDescent="0.3">
      <c r="B30" s="32"/>
      <c r="C30" s="8"/>
      <c r="D30" s="8"/>
      <c r="E30" s="33"/>
      <c r="F30" s="34"/>
      <c r="G30" s="33"/>
      <c r="H30" s="34"/>
      <c r="I30" s="35"/>
    </row>
    <row r="31" spans="2:10" ht="15" customHeight="1" x14ac:dyDescent="0.3">
      <c r="B31" s="90" t="s">
        <v>20</v>
      </c>
      <c r="C31" s="90"/>
      <c r="D31" s="90"/>
      <c r="E31" s="33">
        <f>E29+E20</f>
        <v>6.6717598401894058</v>
      </c>
      <c r="F31" s="36">
        <f>F29+F20</f>
        <v>4508.7752999999993</v>
      </c>
      <c r="G31" s="33">
        <f>G29+G20</f>
        <v>7.9636731281444222</v>
      </c>
      <c r="H31" s="36">
        <f>H29+H20</f>
        <v>5381.8503000000001</v>
      </c>
      <c r="I31" s="37"/>
    </row>
    <row r="32" spans="2:10" x14ac:dyDescent="0.3">
      <c r="B32" s="32" t="s">
        <v>9</v>
      </c>
      <c r="C32" s="38"/>
      <c r="D32" s="40">
        <v>0.2</v>
      </c>
      <c r="E32" s="39">
        <f>E31*D32</f>
        <v>1.3343519680378813</v>
      </c>
      <c r="F32" s="34">
        <f>F31*D32</f>
        <v>901.75505999999996</v>
      </c>
      <c r="G32" s="39">
        <f>G31*D32</f>
        <v>1.5927346256288846</v>
      </c>
      <c r="H32" s="34">
        <f>H31*D32</f>
        <v>1076.37006</v>
      </c>
    </row>
    <row r="33" spans="2:10" x14ac:dyDescent="0.3">
      <c r="B33" s="8" t="s">
        <v>17</v>
      </c>
      <c r="C33" s="8"/>
      <c r="D33" s="8"/>
      <c r="E33" s="41">
        <f>E32+E31</f>
        <v>8.0061118082272866</v>
      </c>
      <c r="F33" s="34">
        <f>F32+F31</f>
        <v>5410.5303599999988</v>
      </c>
      <c r="G33" s="41">
        <f>G32+G31</f>
        <v>9.556407753773307</v>
      </c>
      <c r="H33" s="34">
        <f>H32+H31</f>
        <v>6458.2203600000003</v>
      </c>
      <c r="I33" s="35"/>
    </row>
    <row r="34" spans="2:10" x14ac:dyDescent="0.3">
      <c r="B34" s="8" t="s">
        <v>30</v>
      </c>
      <c r="C34" s="8"/>
      <c r="D34" s="8"/>
      <c r="E34" s="41" t="s">
        <v>37</v>
      </c>
      <c r="F34" s="34">
        <f>F31*4</f>
        <v>18035.101199999997</v>
      </c>
      <c r="G34" s="82" t="s">
        <v>40</v>
      </c>
      <c r="H34" s="34">
        <f>H31*8</f>
        <v>43054.8024</v>
      </c>
      <c r="I34" s="42"/>
      <c r="J34" s="43"/>
    </row>
    <row r="35" spans="2:10" ht="14.5" thickBot="1" x14ac:dyDescent="0.35">
      <c r="B35" s="8" t="s">
        <v>31</v>
      </c>
      <c r="C35" s="8"/>
      <c r="D35" s="8"/>
      <c r="E35" s="44" t="s">
        <v>37</v>
      </c>
      <c r="F35" s="45">
        <f>F33*4</f>
        <v>21642.121439999995</v>
      </c>
      <c r="G35" s="83" t="s">
        <v>40</v>
      </c>
      <c r="H35" s="45">
        <f>H33*8</f>
        <v>51665.762880000002</v>
      </c>
      <c r="I35" s="46"/>
      <c r="J35" s="47"/>
    </row>
    <row r="36" spans="2:10" ht="15.5" x14ac:dyDescent="0.35">
      <c r="B36" s="2"/>
      <c r="C36" s="2"/>
      <c r="D36" s="2"/>
      <c r="E36" s="2"/>
      <c r="F36" s="2"/>
      <c r="G36" s="2"/>
      <c r="H36" s="2"/>
    </row>
    <row r="37" spans="2:10" ht="15.5" x14ac:dyDescent="0.35">
      <c r="B37" s="2"/>
      <c r="C37" s="2"/>
      <c r="D37" s="2"/>
      <c r="E37" s="2"/>
      <c r="F37" s="2"/>
      <c r="G37" s="2"/>
      <c r="H37" s="2"/>
    </row>
    <row r="38" spans="2:10" x14ac:dyDescent="0.3">
      <c r="B38" s="9" t="s">
        <v>5</v>
      </c>
      <c r="C38" s="9"/>
      <c r="D38" s="9"/>
      <c r="E38" s="9" t="s">
        <v>7</v>
      </c>
    </row>
    <row r="40" spans="2:10" x14ac:dyDescent="0.3">
      <c r="B40" s="69" t="s">
        <v>6</v>
      </c>
      <c r="C40" s="69"/>
      <c r="D40" s="69"/>
      <c r="E40" s="69" t="s">
        <v>6</v>
      </c>
      <c r="F40" s="69"/>
      <c r="G40" s="69"/>
    </row>
    <row r="41" spans="2:10" ht="15.5" x14ac:dyDescent="0.35">
      <c r="B41" s="2"/>
      <c r="C41" s="2"/>
      <c r="D41" s="2"/>
      <c r="E41" s="2"/>
      <c r="F41" s="2"/>
      <c r="G41" s="2"/>
      <c r="H41" s="2"/>
    </row>
  </sheetData>
  <mergeCells count="13">
    <mergeCell ref="B31:D31"/>
    <mergeCell ref="E11:F11"/>
    <mergeCell ref="G11:H11"/>
    <mergeCell ref="J13:J19"/>
    <mergeCell ref="J23:J28"/>
    <mergeCell ref="I25:I27"/>
    <mergeCell ref="C23:D23"/>
    <mergeCell ref="C28:D28"/>
    <mergeCell ref="A3:J3"/>
    <mergeCell ref="I13:I19"/>
    <mergeCell ref="C16:D16"/>
    <mergeCell ref="C17:D17"/>
    <mergeCell ref="C19:D19"/>
  </mergeCells>
  <phoneticPr fontId="1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2" ma:contentTypeDescription="Loo uus dokument" ma:contentTypeScope="" ma:versionID="6cffdb6f577edbd2213c7c65102639a3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58d9645fcde2e65ba1eedbefced26765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F93A1B-DEEE-4BE6-9E5B-CD6BFC0DDC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0ACF2A-5AF1-4321-8FDB-5F781CF95B28}">
  <ds:schemaRefs>
    <ds:schemaRef ds:uri="a4634551-c501-4e5e-ac96-dde1e0c9b252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4295b89e-2911-42f0-a767-8ca596d6842f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26BB833-4E3B-424C-97E8-2FC8CB4C6D8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5CC3844-68B4-4A77-867E-14DB5C32EC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turupõhine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MargitD</dc:creator>
  <cp:lastModifiedBy>Inga Savendi</cp:lastModifiedBy>
  <cp:lastPrinted>2010-12-22T22:08:13Z</cp:lastPrinted>
  <dcterms:created xsi:type="dcterms:W3CDTF">2009-11-20T06:24:07Z</dcterms:created>
  <dcterms:modified xsi:type="dcterms:W3CDTF">2022-08-29T06:01:06Z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Kontrollitud">
    <vt:lpwstr>Kontrollimata</vt:lpwstr>
  </property>
  <property fmtid="{D5CDD505-2E9C-101B-9397-08002B2CF9AE}" pid="7" name="ContentTypeId">
    <vt:lpwstr>0x01010040C1E66C1C12A5448E2DE15E59C4812C</vt:lpwstr>
  </property>
</Properties>
</file>